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90" windowWidth="15570" windowHeight="954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B44" i="2" l="1"/>
  <c r="B24" i="2" l="1"/>
  <c r="D26" i="2" l="1"/>
  <c r="D28" i="2"/>
  <c r="C16" i="2" l="1"/>
  <c r="D27" i="2" l="1"/>
  <c r="D37" i="2" l="1"/>
  <c r="B16" i="2" l="1"/>
  <c r="C24" i="2" l="1"/>
  <c r="D24" i="2" s="1"/>
  <c r="C10" i="2" l="1"/>
  <c r="D35" i="2" l="1"/>
  <c r="D22" i="2" l="1"/>
  <c r="D20" i="2"/>
  <c r="D19" i="2"/>
  <c r="D18" i="2"/>
  <c r="D17" i="2"/>
  <c r="D14" i="2"/>
  <c r="D12" i="2"/>
  <c r="D8" i="2"/>
  <c r="D13" i="2" l="1"/>
  <c r="D9" i="2"/>
  <c r="D7" i="2"/>
  <c r="B53" i="2" l="1"/>
  <c r="D40" i="2" l="1"/>
  <c r="C44" i="2" l="1"/>
  <c r="D25" i="2" l="1"/>
  <c r="D34" i="2"/>
  <c r="D36" i="2"/>
  <c r="D38" i="2"/>
  <c r="D39" i="2"/>
  <c r="D41" i="2"/>
  <c r="D42" i="2"/>
  <c r="D43" i="2"/>
  <c r="D15" i="2" l="1"/>
  <c r="B10" i="2" l="1"/>
  <c r="D10" i="2" s="1"/>
  <c r="C6" i="2" l="1"/>
  <c r="C5" i="2" l="1"/>
  <c r="C32" i="2" l="1"/>
  <c r="C45" i="2" s="1"/>
  <c r="D16" i="2"/>
  <c r="B6" i="2"/>
  <c r="D6" i="2" s="1"/>
  <c r="B5" i="2" l="1"/>
  <c r="D44" i="2"/>
  <c r="B32" i="2" l="1"/>
  <c r="B45" i="2" s="1"/>
  <c r="D5" i="2"/>
</calcChain>
</file>

<file path=xl/sharedStrings.xml><?xml version="1.0" encoding="utf-8"?>
<sst xmlns="http://schemas.openxmlformats.org/spreadsheetml/2006/main" count="58" uniqueCount="57">
  <si>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</si>
  <si>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</si>
  <si>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</si>
  <si>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</si>
  <si>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</si>
  <si>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</si>
  <si>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</si>
  <si>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</si>
  <si>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</si>
  <si>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</si>
  <si>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</si>
  <si>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</si>
  <si>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</si>
  <si>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</si>
  <si>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</si>
  <si>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</si>
  <si>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</si>
  <si>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</si>
  <si>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</si>
  <si>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</si>
  <si>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</si>
  <si>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</si>
  <si>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</si>
  <si>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</si>
  <si>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</si>
  <si>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</si>
  <si>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</si>
  <si>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</si>
  <si>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</si>
  <si>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</si>
  <si>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</si>
  <si>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</si>
  <si>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</si>
  <si>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</si>
  <si>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</si>
  <si>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</si>
  <si>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</si>
  <si>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</si>
  <si>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</si>
  <si>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</si>
  <si>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</si>
  <si>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</si>
  <si>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</si>
  <si>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</si>
  <si>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</si>
  <si>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</si>
  <si>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</si>
  <si>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</si>
  <si>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</si>
  <si>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</si>
  <si>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</si>
  <si>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</si>
  <si>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</si>
  <si>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Безвозмездные поступления от государственных (муниципальных) огранизаций</t>
  </si>
  <si>
    <t>Утвержденный бюджет
 на 2020 год</t>
  </si>
  <si>
    <t>-</t>
  </si>
  <si>
    <t xml:space="preserve">             Информация об исполнении  бюджета МО "Город Майкоп"
 на 1 октября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</si>
</sst>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  <numFmt numFmtId="169" formatCode="_-* #,##0.0\ _₽_-;\-* #,##0.0\ _₽_-;_-* &quot;-&quot;??\ _₽_-;_-@_-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60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0" fontId="45" fillId="0" borderId="0" xfId="0" applyFont="1" applyFill="1" applyAlignment="1">
      <alignment horizontal="center" vertical="center"/>
    </xf>
    <xf numFmtId="164" fontId="45" fillId="0" borderId="2" xfId="0" applyNumberFormat="1" applyFont="1" applyFill="1" applyBorder="1"/>
    <xf numFmtId="4" fontId="46" fillId="0" borderId="0" xfId="272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wrapText="1"/>
    </xf>
    <xf numFmtId="164" fontId="46" fillId="0" borderId="2" xfId="0" applyNumberFormat="1" applyFont="1" applyFill="1" applyBorder="1" applyAlignment="1">
      <alignment wrapText="1"/>
    </xf>
    <xf numFmtId="164" fontId="46" fillId="0" borderId="0" xfId="0" applyNumberFormat="1" applyFont="1" applyFill="1"/>
    <xf numFmtId="0" fontId="46" fillId="0" borderId="0" xfId="0" applyFont="1" applyFill="1" applyBorder="1" applyAlignment="1">
      <alignment wrapText="1"/>
    </xf>
    <xf numFmtId="164" fontId="46" fillId="0" borderId="2" xfId="272" applyNumberFormat="1" applyFont="1" applyFill="1" applyBorder="1" applyProtection="1">
      <alignment horizontal="right"/>
    </xf>
    <xf numFmtId="0" fontId="46" fillId="0" borderId="0" xfId="0" applyFont="1" applyFill="1" applyBorder="1"/>
    <xf numFmtId="166" fontId="45" fillId="0" borderId="2" xfId="920" applyNumberFormat="1" applyFont="1" applyFill="1" applyBorder="1" applyAlignment="1">
      <alignment horizontal="center" wrapText="1"/>
    </xf>
    <xf numFmtId="168" fontId="45" fillId="0" borderId="73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4" fontId="25" fillId="0" borderId="0" xfId="215" applyNumberFormat="1" applyFill="1" applyBorder="1" applyAlignment="1" applyProtection="1">
      <alignment horizontal="right" shrinkToFit="1"/>
    </xf>
    <xf numFmtId="166" fontId="46" fillId="0" borderId="71" xfId="920" applyNumberFormat="1" applyFont="1" applyFill="1" applyBorder="1" applyAlignment="1">
      <alignment wrapText="1"/>
    </xf>
    <xf numFmtId="168" fontId="46" fillId="0" borderId="2" xfId="920" applyNumberFormat="1" applyFont="1" applyFill="1" applyBorder="1" applyAlignment="1" applyProtection="1">
      <alignment horizontal="right" shrinkToFit="1"/>
    </xf>
    <xf numFmtId="167" fontId="46" fillId="0" borderId="76" xfId="920" applyNumberFormat="1" applyFont="1" applyFill="1" applyBorder="1" applyAlignment="1" applyProtection="1">
      <alignment horizontal="right" shrinkToFit="1"/>
    </xf>
    <xf numFmtId="164" fontId="46" fillId="0" borderId="0" xfId="0" applyNumberFormat="1" applyFont="1" applyFill="1" applyBorder="1" applyAlignment="1">
      <alignment horizontal="right"/>
    </xf>
    <xf numFmtId="4" fontId="46" fillId="0" borderId="0" xfId="0" applyNumberFormat="1" applyFont="1" applyFill="1"/>
    <xf numFmtId="166" fontId="46" fillId="0" borderId="2" xfId="920" applyNumberFormat="1" applyFont="1" applyFill="1" applyBorder="1" applyAlignment="1" applyProtection="1">
      <alignment wrapText="1"/>
    </xf>
    <xf numFmtId="168" fontId="46" fillId="0" borderId="74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>
      <alignment wrapText="1"/>
    </xf>
    <xf numFmtId="168" fontId="58" fillId="0" borderId="2" xfId="216" applyNumberFormat="1" applyFont="1" applyFill="1" applyBorder="1" applyAlignment="1" applyProtection="1">
      <alignment horizontal="right"/>
    </xf>
    <xf numFmtId="164" fontId="46" fillId="0" borderId="0" xfId="0" applyNumberFormat="1" applyFont="1" applyFill="1" applyBorder="1"/>
    <xf numFmtId="166" fontId="45" fillId="0" borderId="2" xfId="920" applyNumberFormat="1" applyFont="1" applyFill="1" applyBorder="1" applyAlignment="1">
      <alignment wrapText="1"/>
    </xf>
    <xf numFmtId="168" fontId="45" fillId="0" borderId="74" xfId="920" applyNumberFormat="1" applyFont="1" applyFill="1" applyBorder="1"/>
    <xf numFmtId="4" fontId="46" fillId="0" borderId="0" xfId="219" applyNumberFormat="1" applyFont="1" applyFill="1" applyBorder="1" applyAlignment="1" applyProtection="1">
      <alignment horizontal="right"/>
    </xf>
    <xf numFmtId="43" fontId="58" fillId="0" borderId="0" xfId="920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169" fontId="46" fillId="0" borderId="4" xfId="920" applyNumberFormat="1" applyFont="1" applyFill="1" applyBorder="1" applyAlignment="1" applyProtection="1">
      <alignment horizontal="right"/>
    </xf>
    <xf numFmtId="167" fontId="46" fillId="0" borderId="2" xfId="920" applyNumberFormat="1" applyFont="1" applyFill="1" applyBorder="1" applyAlignment="1" applyProtection="1">
      <alignment horizontal="right"/>
    </xf>
    <xf numFmtId="166" fontId="46" fillId="0" borderId="2" xfId="920" applyNumberFormat="1" applyFont="1" applyFill="1" applyBorder="1"/>
    <xf numFmtId="169" fontId="45" fillId="0" borderId="2" xfId="920" applyNumberFormat="1" applyFont="1" applyFill="1" applyBorder="1" applyAlignment="1">
      <alignment horizontal="right"/>
    </xf>
    <xf numFmtId="4" fontId="46" fillId="0" borderId="0" xfId="825" applyNumberFormat="1" applyFont="1" applyFill="1" applyBorder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164" fontId="60" fillId="0" borderId="2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/>
    </xf>
    <xf numFmtId="164" fontId="61" fillId="0" borderId="2" xfId="0" applyNumberFormat="1" applyFont="1" applyFill="1" applyBorder="1"/>
    <xf numFmtId="43" fontId="46" fillId="0" borderId="0" xfId="920" applyFont="1" applyFill="1"/>
    <xf numFmtId="164" fontId="45" fillId="0" borderId="2" xfId="0" applyNumberFormat="1" applyFont="1" applyFill="1" applyBorder="1" applyAlignment="1">
      <alignment horizontal="center" vertical="center"/>
    </xf>
    <xf numFmtId="164" fontId="45" fillId="0" borderId="2" xfId="0" applyNumberFormat="1" applyFont="1" applyFill="1" applyBorder="1" applyAlignment="1">
      <alignment horizontal="center" vertical="center" wrapText="1"/>
    </xf>
    <xf numFmtId="164" fontId="45" fillId="0" borderId="2" xfId="0" applyNumberFormat="1" applyFont="1" applyFill="1" applyBorder="1" applyAlignment="1">
      <alignment horizontal="center" wrapText="1"/>
    </xf>
    <xf numFmtId="164" fontId="45" fillId="0" borderId="71" xfId="0" applyNumberFormat="1" applyFont="1" applyFill="1" applyBorder="1"/>
    <xf numFmtId="164" fontId="45" fillId="0" borderId="2" xfId="0" applyNumberFormat="1" applyFont="1" applyFill="1" applyBorder="1" applyAlignment="1">
      <alignment horizontal="right"/>
    </xf>
    <xf numFmtId="164" fontId="45" fillId="0" borderId="71" xfId="0" applyNumberFormat="1" applyFont="1" applyFill="1" applyBorder="1" applyAlignment="1">
      <alignment wrapText="1"/>
    </xf>
    <xf numFmtId="164" fontId="46" fillId="0" borderId="1" xfId="272" applyNumberFormat="1" applyFont="1" applyFill="1" applyProtection="1">
      <alignment horizontal="right"/>
    </xf>
    <xf numFmtId="164" fontId="46" fillId="0" borderId="72" xfId="272" applyNumberFormat="1" applyFont="1" applyFill="1" applyBorder="1" applyProtection="1">
      <alignment horizontal="right"/>
    </xf>
    <xf numFmtId="164" fontId="46" fillId="0" borderId="2" xfId="0" applyNumberFormat="1" applyFont="1" applyFill="1" applyBorder="1" applyAlignment="1">
      <alignment horizontal="right"/>
    </xf>
    <xf numFmtId="164" fontId="46" fillId="0" borderId="74" xfId="0" applyNumberFormat="1" applyFont="1" applyFill="1" applyBorder="1" applyAlignment="1">
      <alignment horizontal="right"/>
    </xf>
    <xf numFmtId="164" fontId="59" fillId="0" borderId="2" xfId="0" applyNumberFormat="1" applyFont="1" applyFill="1" applyBorder="1" applyAlignment="1">
      <alignment wrapText="1"/>
    </xf>
    <xf numFmtId="164" fontId="46" fillId="0" borderId="73" xfId="0" applyNumberFormat="1" applyFont="1" applyFill="1" applyBorder="1" applyAlignment="1">
      <alignment wrapText="1"/>
    </xf>
    <xf numFmtId="164" fontId="46" fillId="0" borderId="3" xfId="272" applyNumberFormat="1" applyFont="1" applyFill="1" applyBorder="1" applyProtection="1">
      <alignment horizontal="right"/>
    </xf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120" zoomScaleNormal="120" workbookViewId="0">
      <selection activeCell="B51" sqref="B51"/>
    </sheetView>
  </sheetViews>
  <sheetFormatPr defaultColWidth="9.140625" defaultRowHeight="15" x14ac:dyDescent="0.25"/>
  <cols>
    <col min="1" max="1" width="41.85546875" style="1" customWidth="1"/>
    <col min="2" max="3" width="18.28515625" style="1" customWidth="1"/>
    <col min="4" max="4" width="15.140625" style="1" customWidth="1"/>
    <col min="5" max="5" width="19.5703125" style="1" customWidth="1"/>
    <col min="6" max="6" width="19.140625" style="1" customWidth="1"/>
    <col min="7" max="7" width="22" style="1" customWidth="1"/>
    <col min="8" max="16384" width="9.140625" style="1"/>
  </cols>
  <sheetData>
    <row r="1" spans="1:6" ht="36.75" customHeight="1" x14ac:dyDescent="0.25">
      <c r="A1" s="59" t="s">
        <v>56</v>
      </c>
      <c r="B1" s="59"/>
      <c r="C1" s="59"/>
      <c r="D1" s="59"/>
    </row>
    <row r="2" spans="1:6" ht="15" customHeight="1" x14ac:dyDescent="0.25">
      <c r="A2" s="2"/>
      <c r="B2" s="2"/>
      <c r="C2" s="2"/>
      <c r="D2" s="2" t="s">
        <v>2</v>
      </c>
    </row>
    <row r="3" spans="1:6" s="3" customFormat="1" ht="49.15" customHeight="1" x14ac:dyDescent="0.25">
      <c r="A3" s="41" t="s">
        <v>33</v>
      </c>
      <c r="B3" s="42" t="s">
        <v>54</v>
      </c>
      <c r="C3" s="42" t="s">
        <v>0</v>
      </c>
      <c r="D3" s="42" t="s">
        <v>1</v>
      </c>
    </row>
    <row r="4" spans="1:6" x14ac:dyDescent="0.25">
      <c r="A4" s="57" t="s">
        <v>8</v>
      </c>
      <c r="B4" s="57"/>
      <c r="C4" s="57"/>
      <c r="D4" s="58"/>
    </row>
    <row r="5" spans="1:6" ht="15.6" customHeight="1" x14ac:dyDescent="0.25">
      <c r="A5" s="43" t="s">
        <v>40</v>
      </c>
      <c r="B5" s="4">
        <f>B6+B16</f>
        <v>1609572.2</v>
      </c>
      <c r="C5" s="44">
        <f>C6+C16</f>
        <v>1038736.4999999999</v>
      </c>
      <c r="D5" s="45">
        <f t="shared" ref="D5:D10" si="0">C5/B5*100</f>
        <v>64.534942887308816</v>
      </c>
      <c r="E5" s="5"/>
      <c r="F5" s="5"/>
    </row>
    <row r="6" spans="1:6" x14ac:dyDescent="0.25">
      <c r="A6" s="43" t="s">
        <v>24</v>
      </c>
      <c r="B6" s="6">
        <f>B7+B8+B9+B10+B15</f>
        <v>1461215</v>
      </c>
      <c r="C6" s="46">
        <f>C7+C8+C9+C10+C15</f>
        <v>930603.99999999988</v>
      </c>
      <c r="D6" s="45">
        <f t="shared" si="0"/>
        <v>63.687000201886775</v>
      </c>
      <c r="E6" s="5"/>
      <c r="F6" s="5"/>
    </row>
    <row r="7" spans="1:6" x14ac:dyDescent="0.25">
      <c r="A7" s="7" t="s">
        <v>3</v>
      </c>
      <c r="B7" s="47">
        <v>866515</v>
      </c>
      <c r="C7" s="48">
        <v>548755.69999999995</v>
      </c>
      <c r="D7" s="49">
        <f t="shared" si="0"/>
        <v>63.329047968009775</v>
      </c>
    </row>
    <row r="8" spans="1:6" ht="30" customHeight="1" x14ac:dyDescent="0.25">
      <c r="A8" s="7" t="s">
        <v>4</v>
      </c>
      <c r="B8" s="47">
        <v>28737</v>
      </c>
      <c r="C8" s="48">
        <v>21547.200000000001</v>
      </c>
      <c r="D8" s="49">
        <f t="shared" si="0"/>
        <v>74.980686919302642</v>
      </c>
    </row>
    <row r="9" spans="1:6" ht="19.899999999999999" customHeight="1" x14ac:dyDescent="0.25">
      <c r="A9" s="7" t="s">
        <v>51</v>
      </c>
      <c r="B9" s="47">
        <v>330008</v>
      </c>
      <c r="C9" s="47">
        <v>232096.4</v>
      </c>
      <c r="D9" s="50">
        <f t="shared" si="0"/>
        <v>70.330537441516569</v>
      </c>
    </row>
    <row r="10" spans="1:6" ht="19.899999999999999" customHeight="1" x14ac:dyDescent="0.25">
      <c r="A10" s="7" t="s">
        <v>29</v>
      </c>
      <c r="B10" s="47">
        <f>B12+B13+B14</f>
        <v>207026</v>
      </c>
      <c r="C10" s="47">
        <f>C12+C13+C14</f>
        <v>104369.60000000001</v>
      </c>
      <c r="D10" s="49">
        <f t="shared" si="0"/>
        <v>50.413764454706175</v>
      </c>
    </row>
    <row r="11" spans="1:6" ht="17.45" customHeight="1" x14ac:dyDescent="0.25">
      <c r="A11" s="7" t="s">
        <v>30</v>
      </c>
      <c r="B11" s="2"/>
      <c r="C11" s="2"/>
      <c r="D11" s="2"/>
    </row>
    <row r="12" spans="1:6" x14ac:dyDescent="0.25">
      <c r="A12" s="51" t="s">
        <v>37</v>
      </c>
      <c r="B12" s="47">
        <v>56736</v>
      </c>
      <c r="C12" s="47">
        <v>8626.6</v>
      </c>
      <c r="D12" s="49">
        <f t="shared" ref="D12:D20" si="1">C12/B12*100</f>
        <v>15.204808234630571</v>
      </c>
      <c r="F12" s="8"/>
    </row>
    <row r="13" spans="1:6" x14ac:dyDescent="0.25">
      <c r="A13" s="51" t="s">
        <v>32</v>
      </c>
      <c r="B13" s="47">
        <v>88800</v>
      </c>
      <c r="C13" s="47">
        <v>59253</v>
      </c>
      <c r="D13" s="49">
        <f t="shared" si="1"/>
        <v>66.726351351351354</v>
      </c>
      <c r="F13" s="8"/>
    </row>
    <row r="14" spans="1:6" x14ac:dyDescent="0.25">
      <c r="A14" s="51" t="s">
        <v>38</v>
      </c>
      <c r="B14" s="47">
        <v>61490</v>
      </c>
      <c r="C14" s="47">
        <v>36490</v>
      </c>
      <c r="D14" s="49">
        <f t="shared" si="1"/>
        <v>59.342982598796553</v>
      </c>
      <c r="F14" s="8"/>
    </row>
    <row r="15" spans="1:6" x14ac:dyDescent="0.25">
      <c r="A15" s="7" t="s">
        <v>52</v>
      </c>
      <c r="B15" s="47">
        <v>28929</v>
      </c>
      <c r="C15" s="47">
        <v>23835.1</v>
      </c>
      <c r="D15" s="2">
        <f t="shared" si="1"/>
        <v>82.391717653565621</v>
      </c>
      <c r="F15" s="8"/>
    </row>
    <row r="16" spans="1:6" x14ac:dyDescent="0.25">
      <c r="A16" s="43" t="s">
        <v>25</v>
      </c>
      <c r="B16" s="4">
        <f>SUM(B17:B23)</f>
        <v>148357.20000000001</v>
      </c>
      <c r="C16" s="4">
        <f>SUM(C17:C23)</f>
        <v>108132.5</v>
      </c>
      <c r="D16" s="4">
        <f t="shared" si="1"/>
        <v>72.886587236750216</v>
      </c>
    </row>
    <row r="17" spans="1:8" ht="45" x14ac:dyDescent="0.25">
      <c r="A17" s="7" t="s">
        <v>26</v>
      </c>
      <c r="B17" s="47">
        <v>65730.899999999994</v>
      </c>
      <c r="C17" s="47">
        <v>62421.2</v>
      </c>
      <c r="D17" s="47">
        <f t="shared" si="1"/>
        <v>94.964773036730065</v>
      </c>
    </row>
    <row r="18" spans="1:8" ht="28.5" customHeight="1" x14ac:dyDescent="0.25">
      <c r="A18" s="7" t="s">
        <v>27</v>
      </c>
      <c r="B18" s="47">
        <v>7312</v>
      </c>
      <c r="C18" s="47">
        <v>5669.9</v>
      </c>
      <c r="D18" s="47">
        <f t="shared" si="1"/>
        <v>77.54239606126913</v>
      </c>
      <c r="G18" s="9"/>
    </row>
    <row r="19" spans="1:8" ht="30.75" customHeight="1" x14ac:dyDescent="0.25">
      <c r="A19" s="7" t="s">
        <v>39</v>
      </c>
      <c r="B19" s="47">
        <v>153.5</v>
      </c>
      <c r="C19" s="47">
        <v>11484.5</v>
      </c>
      <c r="D19" s="47">
        <f t="shared" si="1"/>
        <v>7481.7589576547234</v>
      </c>
      <c r="G19" s="9"/>
    </row>
    <row r="20" spans="1:8" ht="29.25" customHeight="1" x14ac:dyDescent="0.25">
      <c r="A20" s="52" t="s">
        <v>5</v>
      </c>
      <c r="B20" s="53">
        <v>74335.3</v>
      </c>
      <c r="C20" s="53">
        <v>19012.900000000001</v>
      </c>
      <c r="D20" s="53">
        <f t="shared" si="1"/>
        <v>25.577215670078683</v>
      </c>
    </row>
    <row r="21" spans="1:8" hidden="1" x14ac:dyDescent="0.25">
      <c r="A21" s="7" t="s">
        <v>46</v>
      </c>
      <c r="B21" s="10"/>
      <c r="C21" s="10"/>
      <c r="D21" s="10"/>
    </row>
    <row r="22" spans="1:8" ht="18.75" customHeight="1" x14ac:dyDescent="0.25">
      <c r="A22" s="7" t="s">
        <v>6</v>
      </c>
      <c r="B22" s="10">
        <v>825.5</v>
      </c>
      <c r="C22" s="10">
        <v>9431.6</v>
      </c>
      <c r="D22" s="10">
        <f>C22/B22*100</f>
        <v>1142.5317989097516</v>
      </c>
    </row>
    <row r="23" spans="1:8" x14ac:dyDescent="0.25">
      <c r="A23" s="7" t="s">
        <v>28</v>
      </c>
      <c r="B23" s="10">
        <v>0</v>
      </c>
      <c r="C23" s="10">
        <v>112.4</v>
      </c>
      <c r="D23" s="10"/>
      <c r="E23" s="11"/>
      <c r="F23" s="11"/>
    </row>
    <row r="24" spans="1:8" x14ac:dyDescent="0.25">
      <c r="A24" s="12" t="s">
        <v>7</v>
      </c>
      <c r="B24" s="13">
        <f>SUM(B25:B31)</f>
        <v>3540714.1</v>
      </c>
      <c r="C24" s="13">
        <f>SUM(C25:C31)</f>
        <v>2287444.5</v>
      </c>
      <c r="D24" s="14">
        <f>C24/B24*100</f>
        <v>64.604044139005751</v>
      </c>
      <c r="E24" s="15"/>
      <c r="F24" s="15"/>
    </row>
    <row r="25" spans="1:8" hidden="1" x14ac:dyDescent="0.25">
      <c r="A25" s="16" t="s">
        <v>41</v>
      </c>
      <c r="B25" s="17"/>
      <c r="C25" s="17"/>
      <c r="D25" s="18" t="e">
        <f t="shared" ref="D25" si="2">C25/B25*100</f>
        <v>#DIV/0!</v>
      </c>
      <c r="E25" s="8"/>
      <c r="F25" s="19"/>
    </row>
    <row r="26" spans="1:8" x14ac:dyDescent="0.25">
      <c r="A26" s="16" t="s">
        <v>43</v>
      </c>
      <c r="B26" s="17">
        <v>2072652.3</v>
      </c>
      <c r="C26" s="17">
        <v>1246308.8</v>
      </c>
      <c r="D26" s="18">
        <f>C26/B26*100</f>
        <v>60.131108338817853</v>
      </c>
      <c r="E26" s="20"/>
      <c r="F26" s="20"/>
    </row>
    <row r="27" spans="1:8" x14ac:dyDescent="0.25">
      <c r="A27" s="16" t="s">
        <v>42</v>
      </c>
      <c r="B27" s="17">
        <v>1131073.8999999999</v>
      </c>
      <c r="C27" s="17">
        <v>826071.5</v>
      </c>
      <c r="D27" s="18">
        <f>C27/B27*100</f>
        <v>73.034264162580371</v>
      </c>
      <c r="F27" s="19"/>
    </row>
    <row r="28" spans="1:8" x14ac:dyDescent="0.25">
      <c r="A28" s="16" t="s">
        <v>44</v>
      </c>
      <c r="B28" s="17">
        <v>336987.9</v>
      </c>
      <c r="C28" s="17">
        <v>215762.6</v>
      </c>
      <c r="D28" s="18">
        <f>C28/B28*100</f>
        <v>64.026809271193414</v>
      </c>
      <c r="F28" s="19"/>
    </row>
    <row r="29" spans="1:8" ht="45" hidden="1" x14ac:dyDescent="0.25">
      <c r="A29" s="21" t="s">
        <v>53</v>
      </c>
      <c r="B29" s="22"/>
      <c r="C29" s="22"/>
      <c r="D29" s="18"/>
      <c r="F29" s="19"/>
    </row>
    <row r="30" spans="1:8" ht="60" x14ac:dyDescent="0.25">
      <c r="A30" s="23" t="s">
        <v>47</v>
      </c>
      <c r="B30" s="17" t="s">
        <v>55</v>
      </c>
      <c r="C30" s="24">
        <v>298.89999999999998</v>
      </c>
      <c r="D30" s="18"/>
      <c r="F30" s="19"/>
    </row>
    <row r="31" spans="1:8" ht="48" customHeight="1" x14ac:dyDescent="0.25">
      <c r="A31" s="23" t="s">
        <v>45</v>
      </c>
      <c r="B31" s="17" t="s">
        <v>55</v>
      </c>
      <c r="C31" s="22">
        <v>-997.3</v>
      </c>
      <c r="D31" s="18"/>
      <c r="E31" s="11"/>
      <c r="F31" s="25"/>
    </row>
    <row r="32" spans="1:8" x14ac:dyDescent="0.25">
      <c r="A32" s="26" t="s">
        <v>31</v>
      </c>
      <c r="B32" s="27">
        <f>B24+B5</f>
        <v>5150286.3</v>
      </c>
      <c r="C32" s="27">
        <f>C5+C24</f>
        <v>3326181</v>
      </c>
      <c r="D32" s="14"/>
      <c r="E32" s="28"/>
      <c r="F32" s="29"/>
      <c r="G32" s="30"/>
      <c r="H32" s="11"/>
    </row>
    <row r="33" spans="1:7" ht="17.45" customHeight="1" x14ac:dyDescent="0.25">
      <c r="A33" s="54" t="s">
        <v>9</v>
      </c>
      <c r="B33" s="55"/>
      <c r="C33" s="55"/>
      <c r="D33" s="56"/>
      <c r="E33" s="11"/>
      <c r="F33" s="11"/>
    </row>
    <row r="34" spans="1:7" x14ac:dyDescent="0.25">
      <c r="A34" s="23" t="s">
        <v>10</v>
      </c>
      <c r="B34" s="31">
        <v>235972.3</v>
      </c>
      <c r="C34" s="31">
        <v>144013.29999999999</v>
      </c>
      <c r="D34" s="32">
        <f t="shared" ref="D34:D44" si="3">C34/B34*100</f>
        <v>61.029747983131919</v>
      </c>
      <c r="E34" s="40"/>
      <c r="F34" s="40"/>
    </row>
    <row r="35" spans="1:7" ht="29.25" customHeight="1" x14ac:dyDescent="0.25">
      <c r="A35" s="23" t="s">
        <v>11</v>
      </c>
      <c r="B35" s="31">
        <v>35037.599999999999</v>
      </c>
      <c r="C35" s="31">
        <v>24644</v>
      </c>
      <c r="D35" s="32">
        <f>C35/B35*100</f>
        <v>70.335867753499102</v>
      </c>
      <c r="E35" s="11"/>
    </row>
    <row r="36" spans="1:7" x14ac:dyDescent="0.25">
      <c r="A36" s="23" t="s">
        <v>12</v>
      </c>
      <c r="B36" s="31">
        <v>746788.4</v>
      </c>
      <c r="C36" s="31">
        <v>447015</v>
      </c>
      <c r="D36" s="32">
        <f t="shared" si="3"/>
        <v>59.858321312971654</v>
      </c>
      <c r="E36" s="11"/>
    </row>
    <row r="37" spans="1:7" x14ac:dyDescent="0.25">
      <c r="A37" s="23" t="s">
        <v>13</v>
      </c>
      <c r="B37" s="31">
        <v>1256570.5</v>
      </c>
      <c r="C37" s="31">
        <v>793665.4</v>
      </c>
      <c r="D37" s="32">
        <f t="shared" si="3"/>
        <v>63.161231303774848</v>
      </c>
      <c r="E37" s="11"/>
    </row>
    <row r="38" spans="1:7" x14ac:dyDescent="0.25">
      <c r="A38" s="23" t="s">
        <v>14</v>
      </c>
      <c r="B38" s="31">
        <v>2426195</v>
      </c>
      <c r="C38" s="31">
        <v>1647774.7</v>
      </c>
      <c r="D38" s="32">
        <f t="shared" si="3"/>
        <v>67.916004278304086</v>
      </c>
      <c r="E38" s="11"/>
    </row>
    <row r="39" spans="1:7" x14ac:dyDescent="0.25">
      <c r="A39" s="23" t="s">
        <v>15</v>
      </c>
      <c r="B39" s="31">
        <v>177197.2</v>
      </c>
      <c r="C39" s="31">
        <v>135521</v>
      </c>
      <c r="D39" s="32">
        <f t="shared" si="3"/>
        <v>76.480328131595755</v>
      </c>
      <c r="E39" s="11"/>
    </row>
    <row r="40" spans="1:7" x14ac:dyDescent="0.25">
      <c r="A40" s="23" t="s">
        <v>16</v>
      </c>
      <c r="B40" s="31">
        <v>209986.6</v>
      </c>
      <c r="C40" s="31">
        <v>133886.29999999999</v>
      </c>
      <c r="D40" s="32">
        <f t="shared" si="3"/>
        <v>63.759449412486312</v>
      </c>
      <c r="E40" s="11"/>
    </row>
    <row r="41" spans="1:7" x14ac:dyDescent="0.25">
      <c r="A41" s="23" t="s">
        <v>17</v>
      </c>
      <c r="B41" s="31">
        <v>55716.6</v>
      </c>
      <c r="C41" s="31">
        <v>38463</v>
      </c>
      <c r="D41" s="32">
        <f>C41/B41*100</f>
        <v>69.033286309645604</v>
      </c>
      <c r="E41" s="11"/>
    </row>
    <row r="42" spans="1:7" x14ac:dyDescent="0.25">
      <c r="A42" s="33" t="s">
        <v>18</v>
      </c>
      <c r="B42" s="31">
        <v>25619.7</v>
      </c>
      <c r="C42" s="31">
        <v>22490.400000000001</v>
      </c>
      <c r="D42" s="32">
        <f>C42/B42*100</f>
        <v>87.785571259616617</v>
      </c>
      <c r="E42" s="11"/>
    </row>
    <row r="43" spans="1:7" ht="33" customHeight="1" x14ac:dyDescent="0.25">
      <c r="A43" s="23" t="s">
        <v>19</v>
      </c>
      <c r="B43" s="31">
        <v>51681</v>
      </c>
      <c r="C43" s="31">
        <v>24972.400000000001</v>
      </c>
      <c r="D43" s="32">
        <f t="shared" si="3"/>
        <v>48.320272440548756</v>
      </c>
      <c r="E43" s="11"/>
      <c r="F43" s="11"/>
    </row>
    <row r="44" spans="1:7" ht="31.5" customHeight="1" x14ac:dyDescent="0.25">
      <c r="A44" s="6" t="s">
        <v>20</v>
      </c>
      <c r="B44" s="34">
        <f>B43+B42+B41+B40+B39+B38+B37+B36+B35+B34</f>
        <v>5220764.8999999994</v>
      </c>
      <c r="C44" s="34">
        <f>C43+C42+C41+C40+C39+C38+C37+C36+C35+C34</f>
        <v>3412445.4999999995</v>
      </c>
      <c r="D44" s="4">
        <f t="shared" si="3"/>
        <v>65.362941357501086</v>
      </c>
      <c r="E44" s="25"/>
    </row>
    <row r="45" spans="1:7" ht="29.25" x14ac:dyDescent="0.25">
      <c r="A45" s="6" t="s">
        <v>50</v>
      </c>
      <c r="B45" s="34">
        <f>B32-B44</f>
        <v>-70478.599999999627</v>
      </c>
      <c r="C45" s="34">
        <f>C32-C44</f>
        <v>-86264.499999999534</v>
      </c>
      <c r="D45" s="4"/>
      <c r="E45" s="35"/>
      <c r="F45" s="35"/>
      <c r="G45" s="36"/>
    </row>
    <row r="46" spans="1:7" x14ac:dyDescent="0.25">
      <c r="A46" s="57" t="s">
        <v>34</v>
      </c>
      <c r="B46" s="57"/>
      <c r="C46" s="57"/>
      <c r="D46" s="57"/>
      <c r="E46" s="25"/>
      <c r="F46" s="35"/>
      <c r="G46" s="11"/>
    </row>
    <row r="47" spans="1:7" x14ac:dyDescent="0.25">
      <c r="A47" s="57"/>
      <c r="B47" s="57"/>
      <c r="C47" s="57"/>
      <c r="D47" s="57"/>
      <c r="E47" s="11"/>
      <c r="F47" s="11"/>
    </row>
    <row r="48" spans="1:7" x14ac:dyDescent="0.25">
      <c r="A48" s="37"/>
      <c r="B48" s="38" t="s">
        <v>35</v>
      </c>
      <c r="C48" s="37"/>
      <c r="D48" s="37"/>
      <c r="F48" s="11"/>
    </row>
    <row r="49" spans="1:4" ht="15" customHeight="1" x14ac:dyDescent="0.25">
      <c r="A49" s="6" t="s">
        <v>21</v>
      </c>
      <c r="B49" s="38" t="s">
        <v>49</v>
      </c>
      <c r="C49" s="2"/>
      <c r="D49" s="2"/>
    </row>
    <row r="50" spans="1:4" x14ac:dyDescent="0.25">
      <c r="A50" s="7" t="s">
        <v>22</v>
      </c>
      <c r="B50" s="10">
        <v>350000</v>
      </c>
      <c r="C50" s="39"/>
      <c r="D50" s="39"/>
    </row>
    <row r="51" spans="1:4" ht="34.5" customHeight="1" x14ac:dyDescent="0.25">
      <c r="A51" s="7" t="s">
        <v>48</v>
      </c>
      <c r="B51" s="10">
        <v>685990</v>
      </c>
      <c r="C51" s="39"/>
      <c r="D51" s="39"/>
    </row>
    <row r="52" spans="1:4" x14ac:dyDescent="0.25">
      <c r="A52" s="7" t="s">
        <v>36</v>
      </c>
      <c r="B52" s="10">
        <v>0</v>
      </c>
      <c r="C52" s="39"/>
      <c r="D52" s="39"/>
    </row>
    <row r="53" spans="1:4" x14ac:dyDescent="0.25">
      <c r="A53" s="6" t="s">
        <v>23</v>
      </c>
      <c r="B53" s="10">
        <f>SUM(B50:B52)</f>
        <v>1035990</v>
      </c>
      <c r="C53" s="39"/>
      <c r="D53" s="39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FDUser</cp:lastModifiedBy>
  <cp:lastPrinted>2020-05-07T10:06:31Z</cp:lastPrinted>
  <dcterms:created xsi:type="dcterms:W3CDTF">2014-09-16T05:33:49Z</dcterms:created>
  <dcterms:modified xsi:type="dcterms:W3CDTF">2020-10-06T07:24:57Z</dcterms:modified>
</cp:coreProperties>
</file>